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ocuments\hell awaits\chem\analytics\дз\"/>
    </mc:Choice>
  </mc:AlternateContent>
  <bookViews>
    <workbookView xWindow="0" yWindow="3360" windowWidth="19200" windowHeight="7770"/>
  </bookViews>
  <sheets>
    <sheet name="Буферная емкость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" l="1"/>
  <c r="C3" i="3"/>
  <c r="C12" i="3"/>
  <c r="F2" i="3"/>
  <c r="F1" i="3"/>
  <c r="C11" i="3"/>
  <c r="C10" i="3"/>
  <c r="C9" i="3"/>
  <c r="C8" i="3"/>
  <c r="C7" i="3"/>
  <c r="C6" i="3"/>
  <c r="C5" i="3"/>
  <c r="C4" i="3"/>
  <c r="F3" i="3" l="1"/>
  <c r="F4" i="3"/>
  <c r="D12" i="3"/>
  <c r="D8" i="3"/>
  <c r="D4" i="3"/>
  <c r="D11" i="3"/>
  <c r="D7" i="3"/>
  <c r="D2" i="3"/>
  <c r="D9" i="3"/>
  <c r="D5" i="3"/>
  <c r="D10" i="3"/>
  <c r="D6" i="3"/>
  <c r="D3" i="3"/>
</calcChain>
</file>

<file path=xl/sharedStrings.xml><?xml version="1.0" encoding="utf-8"?>
<sst xmlns="http://schemas.openxmlformats.org/spreadsheetml/2006/main" count="6" uniqueCount="6">
  <si>
    <t>π</t>
  </si>
  <si>
    <t>pH</t>
  </si>
  <si>
    <r>
      <t>Ka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</si>
  <si>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pKa</t>
    </r>
    <r>
      <rPr>
        <vertAlign val="subscript"/>
        <sz val="11"/>
        <color theme="1"/>
        <rFont val="Calibri"/>
        <family val="2"/>
        <charset val="204"/>
        <scheme val="minor"/>
      </rPr>
      <t>1</t>
    </r>
  </si>
  <si>
    <r>
      <t>C(H</t>
    </r>
    <r>
      <rPr>
        <vertAlign val="subscript"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CO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 моль/л</t>
    </r>
  </si>
  <si>
    <r>
      <t>C(NaHCO</t>
    </r>
    <r>
      <rPr>
        <vertAlign val="subscript"/>
        <sz val="11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 моль/л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</si>
</sst>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vertAlign val="subscript"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3" fillId="0" borderId="0" xfId="0" applyFont="1" applyAlignment="1"/>
    <xf numFmtId="0" fontId="0" fillId="2" borderId="1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2" borderId="1" xfId="0" applyFill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baseline="0">
                <a:effectLst/>
              </a:rPr>
              <a:t>Зависимость буферной емкости от концентрации кислоты</a:t>
            </a:r>
            <a:endParaRPr lang="ru-RU" sz="11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12479031670336982"/>
          <c:y val="0.23600975934346236"/>
          <c:w val="0.85147320964826623"/>
          <c:h val="0.56569191527115448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'Буферная емкость'!$A$2:$A$12</c:f>
              <c:numCache>
                <c:formatCode>General</c:formatCode>
                <c:ptCount val="11"/>
                <c:pt idx="0">
                  <c:v>1E-4</c:v>
                </c:pt>
                <c:pt idx="1">
                  <c:v>1E-3</c:v>
                </c:pt>
                <c:pt idx="2">
                  <c:v>5.0000000000000001E-3</c:v>
                </c:pt>
                <c:pt idx="3">
                  <c:v>0.01</c:v>
                </c:pt>
                <c:pt idx="4">
                  <c:v>0.02</c:v>
                </c:pt>
                <c:pt idx="5">
                  <c:v>0.05</c:v>
                </c:pt>
                <c:pt idx="6">
                  <c:v>0.1</c:v>
                </c:pt>
                <c:pt idx="7">
                  <c:v>0.2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</c:numCache>
            </c:numRef>
          </c:xVal>
          <c:yVal>
            <c:numRef>
              <c:f>'Буферная емкость'!$C$2:$C$12</c:f>
              <c:numCache>
                <c:formatCode>General</c:formatCode>
                <c:ptCount val="11"/>
                <c:pt idx="0">
                  <c:v>2.2772277227722774E-4</c:v>
                </c:pt>
                <c:pt idx="1">
                  <c:v>2.0909090909090912E-3</c:v>
                </c:pt>
                <c:pt idx="2">
                  <c:v>7.6666666666666671E-3</c:v>
                </c:pt>
                <c:pt idx="3">
                  <c:v>1.15E-2</c:v>
                </c:pt>
                <c:pt idx="4">
                  <c:v>1.5333333333333334E-2</c:v>
                </c:pt>
                <c:pt idx="5">
                  <c:v>1.9166666666666665E-2</c:v>
                </c:pt>
                <c:pt idx="6">
                  <c:v>2.0909090909090908E-2</c:v>
                </c:pt>
                <c:pt idx="7">
                  <c:v>2.1904761904761903E-2</c:v>
                </c:pt>
                <c:pt idx="8">
                  <c:v>2.2549019607843137E-2</c:v>
                </c:pt>
                <c:pt idx="9">
                  <c:v>2.2772277227722772E-2</c:v>
                </c:pt>
                <c:pt idx="10">
                  <c:v>2.2885572139303485E-2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988528"/>
        <c:axId val="77988920"/>
      </c:scatterChart>
      <c:valAx>
        <c:axId val="77988528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Концентрация кислоты С(</a:t>
                </a:r>
                <a:r>
                  <a:rPr lang="en-US"/>
                  <a:t>H</a:t>
                </a:r>
                <a:r>
                  <a:rPr lang="en-US" baseline="-25000"/>
                  <a:t>2</a:t>
                </a:r>
                <a:r>
                  <a:rPr lang="en-US"/>
                  <a:t>CO</a:t>
                </a:r>
                <a:r>
                  <a:rPr lang="en-US" baseline="-25000"/>
                  <a:t>3</a:t>
                </a:r>
                <a:r>
                  <a:rPr lang="ru-RU"/>
                  <a:t>)</a:t>
                </a:r>
              </a:p>
            </c:rich>
          </c:tx>
          <c:layout>
            <c:manualLayout>
              <c:xMode val="edge"/>
              <c:yMode val="edge"/>
              <c:x val="0.36555485494822743"/>
              <c:y val="0.88761867916799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88920"/>
        <c:crosses val="autoZero"/>
        <c:crossBetween val="midCat"/>
      </c:valAx>
      <c:valAx>
        <c:axId val="77988920"/>
        <c:scaling>
          <c:orientation val="minMax"/>
          <c:max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/>
                  <a:t>Буферная емкость,</a:t>
                </a:r>
                <a:r>
                  <a:rPr lang="ru-RU" baseline="0"/>
                  <a:t> </a:t>
                </a:r>
                <a:r>
                  <a:rPr lang="el-GR" baseline="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π</a:t>
                </a:r>
                <a:endParaRPr lang="ru-RU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798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Зависимость буферной емкости от </a:t>
            </a:r>
            <a:r>
              <a:rPr lang="en-US"/>
              <a:t>pH (C</a:t>
            </a:r>
            <a:r>
              <a:rPr lang="en-US" baseline="-25000"/>
              <a:t>B</a:t>
            </a:r>
            <a:r>
              <a:rPr lang="en-US"/>
              <a:t>=const) </a:t>
            </a:r>
            <a:endParaRPr lang="ru-RU"/>
          </a:p>
        </c:rich>
      </c:tx>
      <c:layout>
        <c:manualLayout>
          <c:xMode val="edge"/>
          <c:yMode val="edge"/>
          <c:x val="0.17647524752475247"/>
          <c:y val="6.2283373186176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'Буферная емкость'!$D$2:$D$12</c:f>
              <c:numCache>
                <c:formatCode>General</c:formatCode>
                <c:ptCount val="11"/>
                <c:pt idx="0">
                  <c:v>8.346787486224656</c:v>
                </c:pt>
                <c:pt idx="1">
                  <c:v>7.346787486224656</c:v>
                </c:pt>
                <c:pt idx="2">
                  <c:v>6.6478174818886373</c:v>
                </c:pt>
                <c:pt idx="3">
                  <c:v>6.346787486224656</c:v>
                </c:pt>
                <c:pt idx="4">
                  <c:v>6.0457574905606748</c:v>
                </c:pt>
                <c:pt idx="5">
                  <c:v>5.6478174818886373</c:v>
                </c:pt>
                <c:pt idx="6">
                  <c:v>5.346787486224656</c:v>
                </c:pt>
                <c:pt idx="7">
                  <c:v>5.0457574905606748</c:v>
                </c:pt>
                <c:pt idx="8">
                  <c:v>4.6478174818886373</c:v>
                </c:pt>
                <c:pt idx="9">
                  <c:v>4.346787486224656</c:v>
                </c:pt>
                <c:pt idx="10">
                  <c:v>4.0457574905606748</c:v>
                </c:pt>
              </c:numCache>
            </c:numRef>
          </c:xVal>
          <c:yVal>
            <c:numRef>
              <c:f>'Буферная емкость'!$C$2:$C$12</c:f>
              <c:numCache>
                <c:formatCode>General</c:formatCode>
                <c:ptCount val="11"/>
                <c:pt idx="0">
                  <c:v>2.2772277227722774E-4</c:v>
                </c:pt>
                <c:pt idx="1">
                  <c:v>2.0909090909090912E-3</c:v>
                </c:pt>
                <c:pt idx="2">
                  <c:v>7.6666666666666671E-3</c:v>
                </c:pt>
                <c:pt idx="3">
                  <c:v>1.15E-2</c:v>
                </c:pt>
                <c:pt idx="4">
                  <c:v>1.5333333333333334E-2</c:v>
                </c:pt>
                <c:pt idx="5">
                  <c:v>1.9166666666666665E-2</c:v>
                </c:pt>
                <c:pt idx="6">
                  <c:v>2.0909090909090908E-2</c:v>
                </c:pt>
                <c:pt idx="7">
                  <c:v>2.1904761904761903E-2</c:v>
                </c:pt>
                <c:pt idx="8">
                  <c:v>2.2549019607843137E-2</c:v>
                </c:pt>
                <c:pt idx="9">
                  <c:v>2.2772277227722772E-2</c:v>
                </c:pt>
                <c:pt idx="10">
                  <c:v>2.2885572139303485E-2</c:v>
                </c:pt>
              </c:numCache>
            </c:numRef>
          </c:yVal>
          <c:smooth val="1"/>
        </c:ser>
        <c:ser>
          <c:idx val="1"/>
          <c:order val="1"/>
          <c:spPr>
            <a:ln w="190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3"/>
              <c:spPr>
                <a:solidFill>
                  <a:schemeClr val="tx1"/>
                </a:solidFill>
                <a:ln w="9525">
                  <a:noFill/>
                </a:ln>
                <a:effectLst/>
              </c:spPr>
            </c:marker>
            <c:bubble3D val="0"/>
          </c:dPt>
          <c:xVal>
            <c:numRef>
              <c:f>'Буферная емкость'!$F$3:$F$4</c:f>
              <c:numCache>
                <c:formatCode>General</c:formatCode>
                <c:ptCount val="2"/>
                <c:pt idx="0">
                  <c:v>6.346787486224656</c:v>
                </c:pt>
                <c:pt idx="1">
                  <c:v>6.346787486224656</c:v>
                </c:pt>
              </c:numCache>
            </c:numRef>
          </c:xVal>
          <c:yVal>
            <c:numRef>
              <c:f>'Буферная емкость'!$E$5:$E$6</c:f>
              <c:numCache>
                <c:formatCode>General</c:formatCode>
                <c:ptCount val="2"/>
                <c:pt idx="0">
                  <c:v>0</c:v>
                </c:pt>
                <c:pt idx="1">
                  <c:v>0.06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5375944"/>
        <c:axId val="215375160"/>
      </c:scatterChart>
      <c:valAx>
        <c:axId val="215375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375160"/>
        <c:crosses val="autoZero"/>
        <c:crossBetween val="midCat"/>
      </c:valAx>
      <c:valAx>
        <c:axId val="215375160"/>
        <c:scaling>
          <c:orientation val="minMax"/>
          <c:max val="2.5000000000000005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050" b="0" i="0" baseline="0">
                    <a:effectLst/>
                  </a:rPr>
                  <a:t>Буферная емкость, </a:t>
                </a:r>
                <a:r>
                  <a:rPr lang="el-GR" sz="1050" b="0" i="0" baseline="0">
                    <a:effectLst/>
                  </a:rPr>
                  <a:t>π</a:t>
                </a:r>
                <a:endParaRPr lang="ru-RU" sz="500">
                  <a:effectLst/>
                </a:endParaRPr>
              </a:p>
            </c:rich>
          </c:tx>
          <c:layout>
            <c:manualLayout>
              <c:xMode val="edge"/>
              <c:yMode val="edge"/>
              <c:x val="1.8481848184818482E-2"/>
              <c:y val="0.2194332263667448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15375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60325</xdr:colOff>
      <xdr:row>0</xdr:row>
      <xdr:rowOff>50800</xdr:rowOff>
    </xdr:from>
    <xdr:to>
      <xdr:col>14</xdr:col>
      <xdr:colOff>31750</xdr:colOff>
      <xdr:row>11</xdr:row>
      <xdr:rowOff>171450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12</xdr:row>
      <xdr:rowOff>44450</xdr:rowOff>
    </xdr:from>
    <xdr:to>
      <xdr:col>14</xdr:col>
      <xdr:colOff>50800</xdr:colOff>
      <xdr:row>23</xdr:row>
      <xdr:rowOff>73024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12</xdr:row>
      <xdr:rowOff>12700</xdr:rowOff>
    </xdr:from>
    <xdr:ext cx="3008452" cy="8436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0" y="2273300"/>
              <a:ext cx="3008452" cy="843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600"/>
                <a:t>Карбонатная</a:t>
              </a:r>
              <a:r>
                <a:rPr lang="ru-RU" sz="1600" baseline="0"/>
                <a:t> буферная система:</a:t>
              </a: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ru-RU" sz="16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𝐶</m:t>
                    </m:r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2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</a:rPr>
                      <m:t>𝑂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⇄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𝐻𝐶</m:t>
                    </m:r>
                    <m:sSubSup>
                      <m:sSub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</m:sup>
                    </m:sSubSup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</m:sSub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𝑂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</m:sup>
                    </m:sSup>
                  </m:oMath>
                </m:oMathPara>
              </a14:m>
              <a:endParaRPr lang="en-US" sz="1600" b="0">
                <a:ea typeface="Cambria Math" panose="02040503050406030204" pitchFamily="18" charset="0"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600" b="0" i="1">
                        <a:latin typeface="Cambria Math" panose="02040503050406030204" pitchFamily="18" charset="0"/>
                      </a:rPr>
                      <m:t>𝑁𝑎𝐻𝐶</m:t>
                    </m:r>
                    <m:sSub>
                      <m:sSubPr>
                        <m:ctrlPr>
                          <a:rPr lang="en-US" sz="16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</a:rPr>
                          <m:t>3</m:t>
                        </m:r>
                      </m:sub>
                    </m:sSub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⇄</m:t>
                    </m:r>
                    <m:sSup>
                      <m:s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𝑁𝑎</m:t>
                        </m:r>
                      </m:e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</m:t>
                        </m:r>
                      </m:sup>
                    </m:sSup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</m:t>
                    </m:r>
                    <m:r>
                      <a:rPr lang="en-US" sz="16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𝐻𝐶</m:t>
                    </m:r>
                    <m:sSubSup>
                      <m:sSubSupPr>
                        <m:ctrlP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𝑂</m:t>
                        </m:r>
                      </m:e>
                      <m:sub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b>
                      <m:sup>
                        <m:r>
                          <a:rPr lang="en-US" sz="16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−</m:t>
                        </m:r>
                      </m:sup>
                    </m:sSubSup>
                  </m:oMath>
                </m:oMathPara>
              </a14:m>
              <a:endParaRPr lang="ru-RU" sz="16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0" y="2273300"/>
              <a:ext cx="3008452" cy="8436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spAutoFit/>
            </a:bodyPr>
            <a:lstStyle/>
            <a:p>
              <a:r>
                <a:rPr lang="ru-RU" sz="1600"/>
                <a:t>Карбонатная</a:t>
              </a:r>
              <a:r>
                <a:rPr lang="ru-RU" sz="1600" baseline="0"/>
                <a:t> буферная система:</a:t>
              </a:r>
            </a:p>
            <a:p>
              <a:r>
                <a:rPr lang="en-US" sz="1600" b="0" i="0">
                  <a:latin typeface="Cambria Math" panose="02040503050406030204" pitchFamily="18" charset="0"/>
                </a:rPr>
                <a:t>𝐻</a:t>
              </a:r>
              <a:r>
                <a:rPr lang="ru-RU" sz="1600" b="0" i="0">
                  <a:latin typeface="Cambria Math" panose="02040503050406030204" pitchFamily="18" charset="0"/>
                </a:rPr>
                <a:t>_</a:t>
              </a:r>
              <a:r>
                <a:rPr lang="en-US" sz="1600" b="0" i="0">
                  <a:latin typeface="Cambria Math" panose="02040503050406030204" pitchFamily="18" charset="0"/>
                </a:rPr>
                <a:t>2 𝐶𝑂_3+𝐻_2 𝑂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⇄𝐻𝐶𝑂_3^−+𝐻_3 𝑂^+</a:t>
              </a:r>
              <a:endParaRPr lang="en-US" sz="1600" b="0">
                <a:ea typeface="Cambria Math" panose="02040503050406030204" pitchFamily="18" charset="0"/>
              </a:endParaRPr>
            </a:p>
            <a:p>
              <a:r>
                <a:rPr lang="en-US" sz="1600" b="0" i="0">
                  <a:latin typeface="Cambria Math" panose="02040503050406030204" pitchFamily="18" charset="0"/>
                </a:rPr>
                <a:t>𝑁𝑎𝐻𝐶𝑂_3</a:t>
              </a:r>
              <a:r>
                <a:rPr lang="en-US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⇄〖𝑁𝑎〗^++𝐻𝐶𝑂_3^−</a:t>
              </a:r>
              <a:endParaRPr lang="ru-RU" sz="1600"/>
            </a:p>
          </xdr:txBody>
        </xdr:sp>
      </mc:Fallback>
    </mc:AlternateContent>
    <xdr:clientData/>
  </xdr:oneCellAnchor>
  <xdr:oneCellAnchor>
    <xdr:from>
      <xdr:col>0</xdr:col>
      <xdr:colOff>1</xdr:colOff>
      <xdr:row>16</xdr:row>
      <xdr:rowOff>76200</xdr:rowOff>
    </xdr:from>
    <xdr:ext cx="5359399" cy="1188146"/>
    <xdr:sp macro="" textlink="">
      <xdr:nvSpPr>
        <xdr:cNvPr id="4" name="TextBox 3"/>
        <xdr:cNvSpPr txBox="1"/>
      </xdr:nvSpPr>
      <xdr:spPr>
        <a:xfrm>
          <a:off x="1" y="3073400"/>
          <a:ext cx="5359399" cy="1188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ru-RU" sz="1400"/>
            <a:t>При увеличении</a:t>
          </a:r>
          <a:r>
            <a:rPr lang="ru-RU" sz="1400" baseline="0"/>
            <a:t> концентрации кислоты (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</a:t>
          </a:r>
          <a:r>
            <a:rPr lang="en-US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</a:t>
          </a:r>
          <a:r>
            <a:rPr lang="en-US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400" baseline="0"/>
            <a:t>) </a:t>
          </a:r>
          <a:r>
            <a:rPr lang="en-US" sz="1400" baseline="0"/>
            <a:t> </a:t>
          </a:r>
          <a:r>
            <a:rPr lang="ru-RU" sz="1400" baseline="0"/>
            <a:t>и постоянной концентрации основания (</a:t>
          </a:r>
          <a:r>
            <a:rPr lang="en-US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NaHCO</a:t>
          </a:r>
          <a:r>
            <a:rPr lang="en-US" sz="14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ru-RU" sz="1400" baseline="0"/>
            <a:t>), возрастает буферная емкость, и уменьшается </a:t>
          </a:r>
          <a:r>
            <a:rPr lang="en-US" sz="1400" baseline="0"/>
            <a:t>pH </a:t>
          </a:r>
          <a:r>
            <a:rPr lang="ru-RU" sz="1400" baseline="0"/>
            <a:t>системы.</a:t>
          </a:r>
        </a:p>
        <a:p>
          <a:r>
            <a:rPr lang="ru-RU" sz="1400" baseline="0"/>
            <a:t>Буферная емкость максимальна, когда </a:t>
          </a:r>
          <a:r>
            <a:rPr lang="en-US" sz="1400" baseline="0"/>
            <a:t>C(H</a:t>
          </a:r>
          <a:r>
            <a:rPr lang="en-US" sz="1400" baseline="-25000"/>
            <a:t>2</a:t>
          </a:r>
          <a:r>
            <a:rPr lang="en-US" sz="1400" baseline="0"/>
            <a:t>CO</a:t>
          </a:r>
          <a:r>
            <a:rPr lang="en-US" sz="1400" baseline="-25000"/>
            <a:t>3</a:t>
          </a:r>
          <a:r>
            <a:rPr lang="en-US" sz="1400" baseline="0"/>
            <a:t>)=C(NaHCO</a:t>
          </a:r>
          <a:r>
            <a:rPr lang="en-US" sz="1400" baseline="-25000"/>
            <a:t>3</a:t>
          </a:r>
          <a:r>
            <a:rPr lang="en-US" sz="1400" baseline="0"/>
            <a:t>) </a:t>
          </a:r>
          <a:r>
            <a:rPr lang="ru-RU" sz="1400" baseline="0"/>
            <a:t>и равна 0,0115 при </a:t>
          </a:r>
          <a:r>
            <a:rPr lang="en-US" sz="1400" baseline="0"/>
            <a:t>pH=pKa</a:t>
          </a:r>
          <a:r>
            <a:rPr lang="en-US" sz="1400" baseline="-25000"/>
            <a:t>1</a:t>
          </a:r>
          <a:r>
            <a:rPr lang="ru-RU" sz="1400" baseline="0"/>
            <a:t>.</a:t>
          </a:r>
          <a:endParaRPr lang="en-US" sz="1400" baseline="0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0.56172</cdr:x>
      <cdr:y>0.59969</cdr:y>
    </cdr:from>
    <cdr:to>
      <cdr:x>0.69901</cdr:x>
      <cdr:y>0.72179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1925" y="1231900"/>
          <a:ext cx="660400" cy="250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pH=pKa</a:t>
          </a:r>
          <a:r>
            <a:rPr lang="en-US" sz="1100" baseline="-25000"/>
            <a:t>1</a:t>
          </a:r>
          <a:endParaRPr lang="ru-RU" sz="1100" baseline="-250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zoomScaleNormal="100" workbookViewId="0">
      <selection activeCell="E9" sqref="E9"/>
    </sheetView>
  </sheetViews>
  <sheetFormatPr defaultRowHeight="14.5" x14ac:dyDescent="0.35"/>
  <cols>
    <col min="1" max="1" width="14.90625" bestFit="1" customWidth="1"/>
    <col min="2" max="2" width="16.54296875" bestFit="1" customWidth="1"/>
    <col min="3" max="3" width="9.81640625" bestFit="1" customWidth="1"/>
    <col min="4" max="6" width="11.81640625" bestFit="1" customWidth="1"/>
    <col min="7" max="7" width="12.1796875" bestFit="1" customWidth="1"/>
    <col min="8" max="8" width="4.54296875" bestFit="1" customWidth="1"/>
    <col min="9" max="9" width="8.7265625" customWidth="1"/>
  </cols>
  <sheetData>
    <row r="1" spans="1:16" s="6" customFormat="1" ht="16.5" x14ac:dyDescent="0.45">
      <c r="A1" s="7" t="s">
        <v>4</v>
      </c>
      <c r="B1" s="7" t="s">
        <v>5</v>
      </c>
      <c r="C1" s="16" t="s">
        <v>0</v>
      </c>
      <c r="D1" s="7" t="s">
        <v>1</v>
      </c>
      <c r="E1" s="11" t="s">
        <v>2</v>
      </c>
      <c r="F1" s="9">
        <f>4.5*10^-7</f>
        <v>4.4999999999999998E-7</v>
      </c>
      <c r="G1" s="13"/>
    </row>
    <row r="2" spans="1:16" s="1" customFormat="1" ht="16.5" x14ac:dyDescent="0.45">
      <c r="A2" s="17">
        <v>1E-4</v>
      </c>
      <c r="B2" s="17">
        <v>0.01</v>
      </c>
      <c r="C2" s="17">
        <f t="shared" ref="C2:C12" si="0">(2.3*A2*B2)/(A2+B2)</f>
        <v>2.2772277227722774E-4</v>
      </c>
      <c r="D2" s="17">
        <f t="shared" ref="D2:D12" si="1">$F$2-LOG10(A2/B2)</f>
        <v>8.346787486224656</v>
      </c>
      <c r="E2" s="12" t="s">
        <v>3</v>
      </c>
      <c r="F2" s="15">
        <f>-LOG10(4.5*10^-7)</f>
        <v>6.346787486224656</v>
      </c>
      <c r="G2" s="14"/>
      <c r="O2" s="2"/>
    </row>
    <row r="3" spans="1:16" s="3" customFormat="1" x14ac:dyDescent="0.35">
      <c r="A3" s="17">
        <v>1E-3</v>
      </c>
      <c r="B3" s="17">
        <v>0.01</v>
      </c>
      <c r="C3" s="17">
        <f t="shared" si="0"/>
        <v>2.0909090909090912E-3</v>
      </c>
      <c r="D3" s="17">
        <f t="shared" si="1"/>
        <v>7.346787486224656</v>
      </c>
      <c r="E3" s="8">
        <v>0</v>
      </c>
      <c r="F3" s="8">
        <f>F2</f>
        <v>6.346787486224656</v>
      </c>
      <c r="G3" s="14"/>
      <c r="O3" s="4"/>
    </row>
    <row r="4" spans="1:16" x14ac:dyDescent="0.35">
      <c r="A4" s="17">
        <v>5.0000000000000001E-3</v>
      </c>
      <c r="B4" s="17">
        <v>0.01</v>
      </c>
      <c r="C4" s="17">
        <f t="shared" si="0"/>
        <v>7.6666666666666671E-3</v>
      </c>
      <c r="D4" s="17">
        <f t="shared" si="1"/>
        <v>6.6478174818886373</v>
      </c>
      <c r="E4" s="8">
        <v>2.5000000000000001E-2</v>
      </c>
      <c r="F4" s="8">
        <f>F2</f>
        <v>6.346787486224656</v>
      </c>
      <c r="G4" s="14"/>
      <c r="L4" s="3"/>
      <c r="M4" s="3"/>
      <c r="N4" s="3"/>
      <c r="O4" s="3"/>
      <c r="P4" s="3"/>
    </row>
    <row r="5" spans="1:16" x14ac:dyDescent="0.35">
      <c r="A5" s="18">
        <v>0.01</v>
      </c>
      <c r="B5" s="18">
        <v>0.01</v>
      </c>
      <c r="C5" s="18">
        <f t="shared" si="0"/>
        <v>1.15E-2</v>
      </c>
      <c r="D5" s="18">
        <f t="shared" si="1"/>
        <v>6.346787486224656</v>
      </c>
      <c r="E5" s="8">
        <v>0</v>
      </c>
      <c r="F5" s="8"/>
      <c r="G5" s="14"/>
      <c r="L5" s="3"/>
      <c r="M5" s="3"/>
      <c r="N5" s="3"/>
      <c r="O5" s="3"/>
      <c r="P5" s="3"/>
    </row>
    <row r="6" spans="1:16" x14ac:dyDescent="0.35">
      <c r="A6" s="17">
        <v>0.02</v>
      </c>
      <c r="B6" s="17">
        <v>0.01</v>
      </c>
      <c r="C6" s="17">
        <f t="shared" si="0"/>
        <v>1.5333333333333334E-2</v>
      </c>
      <c r="D6" s="17">
        <f t="shared" si="1"/>
        <v>6.0457574905606748</v>
      </c>
      <c r="E6" s="8">
        <v>0.06</v>
      </c>
      <c r="F6" s="8"/>
      <c r="G6" s="14"/>
      <c r="L6" s="3"/>
      <c r="M6" s="3"/>
      <c r="N6" s="3"/>
      <c r="O6" s="3"/>
      <c r="P6" s="3"/>
    </row>
    <row r="7" spans="1:16" x14ac:dyDescent="0.35">
      <c r="A7" s="19">
        <v>0.05</v>
      </c>
      <c r="B7" s="17">
        <v>0.01</v>
      </c>
      <c r="C7" s="17">
        <f t="shared" si="0"/>
        <v>1.9166666666666665E-2</v>
      </c>
      <c r="D7" s="17">
        <f t="shared" si="1"/>
        <v>5.6478174818886373</v>
      </c>
      <c r="G7" s="14"/>
      <c r="L7" s="3"/>
      <c r="M7" s="3"/>
      <c r="N7" s="3"/>
      <c r="O7" s="3"/>
      <c r="P7" s="3"/>
    </row>
    <row r="8" spans="1:16" x14ac:dyDescent="0.35">
      <c r="A8" s="17">
        <v>0.1</v>
      </c>
      <c r="B8" s="17">
        <v>0.01</v>
      </c>
      <c r="C8" s="17">
        <f t="shared" si="0"/>
        <v>2.0909090909090908E-2</v>
      </c>
      <c r="D8" s="17">
        <f t="shared" si="1"/>
        <v>5.346787486224656</v>
      </c>
      <c r="G8" s="3"/>
      <c r="L8" s="3"/>
      <c r="M8" s="3"/>
      <c r="N8" s="3"/>
      <c r="O8" s="3"/>
      <c r="P8" s="3"/>
    </row>
    <row r="9" spans="1:16" x14ac:dyDescent="0.35">
      <c r="A9" s="19">
        <v>0.2</v>
      </c>
      <c r="B9" s="19">
        <v>0.01</v>
      </c>
      <c r="C9" s="19">
        <f t="shared" si="0"/>
        <v>2.1904761904761903E-2</v>
      </c>
      <c r="D9" s="19">
        <f t="shared" si="1"/>
        <v>5.0457574905606748</v>
      </c>
      <c r="G9" s="10"/>
      <c r="L9" s="3"/>
      <c r="M9" s="3"/>
      <c r="N9" s="3"/>
      <c r="O9" s="3"/>
      <c r="P9" s="3"/>
    </row>
    <row r="10" spans="1:16" x14ac:dyDescent="0.35">
      <c r="A10" s="17">
        <v>0.5</v>
      </c>
      <c r="B10" s="17">
        <v>0.01</v>
      </c>
      <c r="C10" s="17">
        <f t="shared" si="0"/>
        <v>2.2549019607843137E-2</v>
      </c>
      <c r="D10" s="17">
        <f t="shared" si="1"/>
        <v>4.6478174818886373</v>
      </c>
      <c r="G10" s="3"/>
      <c r="L10" s="3"/>
      <c r="M10" s="3"/>
      <c r="N10" s="3"/>
      <c r="O10" s="3"/>
      <c r="P10" s="3"/>
    </row>
    <row r="11" spans="1:16" x14ac:dyDescent="0.35">
      <c r="A11" s="17">
        <v>1</v>
      </c>
      <c r="B11" s="17">
        <v>0.01</v>
      </c>
      <c r="C11" s="17">
        <f t="shared" si="0"/>
        <v>2.2772277227722772E-2</v>
      </c>
      <c r="D11" s="17">
        <f t="shared" si="1"/>
        <v>4.346787486224656</v>
      </c>
      <c r="G11" s="3"/>
      <c r="L11" s="3"/>
      <c r="M11" s="3"/>
      <c r="N11" s="3"/>
      <c r="O11" s="3"/>
      <c r="P11" s="3"/>
    </row>
    <row r="12" spans="1:16" x14ac:dyDescent="0.35">
      <c r="A12" s="17">
        <v>2</v>
      </c>
      <c r="B12" s="17">
        <v>0.01</v>
      </c>
      <c r="C12" s="17">
        <f t="shared" si="0"/>
        <v>2.2885572139303485E-2</v>
      </c>
      <c r="D12" s="17">
        <f t="shared" si="1"/>
        <v>4.0457574905606748</v>
      </c>
      <c r="G12" s="3"/>
      <c r="L12" s="3"/>
      <c r="M12" s="3"/>
      <c r="N12" s="3"/>
      <c r="O12" s="3"/>
      <c r="P12" s="3"/>
    </row>
    <row r="13" spans="1:16" x14ac:dyDescent="0.35">
      <c r="L13" s="3"/>
      <c r="M13" s="3"/>
      <c r="N13" s="3"/>
      <c r="O13" s="3"/>
      <c r="P13" s="3"/>
    </row>
    <row r="14" spans="1:16" x14ac:dyDescent="0.35">
      <c r="L14" s="3"/>
      <c r="M14" s="3"/>
      <c r="N14" s="3"/>
      <c r="O14" s="3"/>
      <c r="P14" s="3"/>
    </row>
    <row r="15" spans="1:16" x14ac:dyDescent="0.35">
      <c r="C15" s="5"/>
      <c r="D15" s="5"/>
      <c r="E15" s="5"/>
      <c r="F15" s="5"/>
      <c r="G15" s="5"/>
    </row>
    <row r="16" spans="1:16" x14ac:dyDescent="0.35">
      <c r="C16" s="1"/>
      <c r="D16" s="2"/>
      <c r="E16" s="2"/>
      <c r="F16" s="2"/>
      <c r="G16" s="2"/>
    </row>
    <row r="17" spans="1:7" x14ac:dyDescent="0.35">
      <c r="C17" s="3"/>
      <c r="D17" s="3"/>
      <c r="E17" s="3"/>
      <c r="F17" s="3"/>
      <c r="G17" s="3"/>
    </row>
    <row r="18" spans="1:7" x14ac:dyDescent="0.35">
      <c r="A18" s="3"/>
      <c r="B18" s="3"/>
      <c r="C18" s="3"/>
      <c r="D18" s="3"/>
      <c r="E18" s="3"/>
      <c r="F18" s="3"/>
      <c r="G18" s="3"/>
    </row>
    <row r="19" spans="1:7" x14ac:dyDescent="0.35">
      <c r="A19" s="3"/>
      <c r="B19" s="3"/>
      <c r="C19" s="3"/>
      <c r="D19" s="3"/>
      <c r="E19" s="3"/>
      <c r="F19" s="3"/>
      <c r="G19" s="3"/>
    </row>
    <row r="20" spans="1:7" x14ac:dyDescent="0.35">
      <c r="A20" s="3"/>
      <c r="B20" s="3"/>
      <c r="C20" s="3"/>
      <c r="D20" s="3"/>
      <c r="E20" s="3"/>
      <c r="F20" s="3"/>
      <c r="G20" s="3"/>
    </row>
    <row r="21" spans="1:7" x14ac:dyDescent="0.35">
      <c r="A21" s="3"/>
      <c r="B21" s="3"/>
      <c r="C21" s="3"/>
      <c r="D21" s="3"/>
      <c r="E21" s="3"/>
      <c r="F21" s="3"/>
      <c r="G21" s="3"/>
    </row>
    <row r="22" spans="1:7" x14ac:dyDescent="0.35">
      <c r="A22" s="3"/>
      <c r="B22" s="3"/>
      <c r="C22" s="3"/>
      <c r="D22" s="3"/>
      <c r="E22" s="3"/>
      <c r="F22" s="3"/>
      <c r="G22" s="3"/>
    </row>
    <row r="23" spans="1:7" x14ac:dyDescent="0.35">
      <c r="A23" s="3"/>
      <c r="B23" s="3"/>
      <c r="C23" s="3"/>
      <c r="D23" s="3"/>
      <c r="E23" s="3"/>
      <c r="F23" s="3"/>
      <c r="G23" s="3"/>
    </row>
    <row r="24" spans="1:7" x14ac:dyDescent="0.35">
      <c r="A24" s="3"/>
      <c r="B24" s="3"/>
      <c r="C24" s="3"/>
      <c r="D24" s="3"/>
      <c r="E24" s="3"/>
      <c r="F24" s="3"/>
      <c r="G24" s="3"/>
    </row>
    <row r="25" spans="1:7" x14ac:dyDescent="0.35">
      <c r="A25" s="3"/>
      <c r="B25" s="3"/>
      <c r="C25" s="3"/>
      <c r="D25" s="3"/>
      <c r="E25" s="3"/>
      <c r="F25" s="3"/>
      <c r="G25" s="3"/>
    </row>
    <row r="26" spans="1:7" x14ac:dyDescent="0.35">
      <c r="A26" s="3"/>
      <c r="B26" s="3"/>
      <c r="C26" s="3"/>
      <c r="D26" s="3"/>
      <c r="E26" s="3"/>
      <c r="F26" s="3"/>
      <c r="G26" s="3"/>
    </row>
    <row r="27" spans="1:7" x14ac:dyDescent="0.35">
      <c r="A27" s="3"/>
      <c r="B27" s="3"/>
      <c r="C27" s="3"/>
      <c r="D27" s="3"/>
      <c r="E27" s="3"/>
      <c r="F27" s="3"/>
      <c r="G27" s="3"/>
    </row>
  </sheetData>
  <sortState ref="B1:B11">
    <sortCondition descending="1" ref="B1"/>
  </sortState>
  <pageMargins left="0.25" right="0.25" top="0.75" bottom="0.75" header="0.3" footer="0.3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Буферная емкость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2015-09-12T05:36:40Z</dcterms:created>
  <dcterms:modified xsi:type="dcterms:W3CDTF">2015-09-15T23:18:17Z</dcterms:modified>
</cp:coreProperties>
</file>